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<sst xmlns="http://schemas.openxmlformats.org/spreadsheetml/2006/main" count="134" uniqueCount="94">
  <si>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</si>
  <si>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</si>
  <si>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</si>
  <si>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</si>
  <si>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</si>
  <si>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</si>
  <si>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</si>
  <si>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</si>
  <si>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</si>
  <si>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</si>
  <si>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</si>
  <si>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</si>
  <si>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</si>
  <si>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</si>
  <si>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</si>
  <si>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</si>
  <si>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</si>
  <si>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</si>
  <si>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</si>
  <si>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</si>
  <si>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</si>
  <si>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</si>
  <si>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</si>
  <si>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</si>
  <si>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</si>
  <si>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</si>
  <si>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</si>
  <si>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</si>
  <si>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</si>
  <si>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</si>
  <si>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</si>
  <si>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</si>
  <si>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</si>
  <si>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</si>
  <si>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</si>
  <si>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</si>
  <si>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</si>
  <si>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</si>
  <si>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</si>
  <si>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</si>
  <si>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</si>
  <si>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</si>
  <si>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</si>
  <si>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</si>
  <si>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</si>
  <si>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</si>
  <si>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</si>
  <si>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</si>
  <si>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</si>
  <si>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</si>
  <si>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</si>
  <si>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</si>
  <si>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</si>
  <si>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</si>
  <si>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</si>
  <si>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</si>
  <si>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</si>
  <si>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</si>
  <si>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</si>
  <si>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</si>
  <si>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</si>
  <si>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</si>
  <si>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</si>
  <si>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</si>
  <si>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t>"Комплексный центр социального обслуживания населения" Нелидовского городского округа</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</si>
  <si>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</si>
  <si>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</si>
  <si>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</si>
  <si>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</si>
  <si>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</si>
  <si>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</si>
  <si>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</si>
  <si>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</si>
  <si>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</si>
  <si>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</si>
  <si>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</si>
  <si>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</si>
  <si>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</si>
  <si>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</si>
  <si>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870000О.99.0.АЭ25АА80000</t>
  </si>
  <si>
    <r>
      <t xml:space="preserve">Государственная услуга 19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</si>
  <si>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</si>
  <si>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</si>
  <si>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r>
      <t xml:space="preserve">Государственная услуга 20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</si>
  <si>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</si>
  <si>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870000О.99.0.АЭ25АА75000</t>
  </si>
  <si>
    <r>
      <t xml:space="preserve">Государственная услуга 21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</si>
  <si>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</si>
  <si>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</si>
  <si>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</si>
  <si>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r>
      <t xml:space="preserve">Государственная услуга 22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</si>
  <si>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.09.2023</t>
    </r>
  </si>
  <si>
    <t>______________Н.В.Соловьёва
 "13"  октября 2023 г.</t>
  </si>
  <si>
    <t>Министр социальной защиты населения Тверской области
_______________В.И. Новикова
"20" октября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</si>
</sst>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3">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color indexed="56"/>
      <name val="Times New Roman"/>
      <family val="1"/>
    </font>
    <font>
      <b/>
      <u val="single"/>
      <sz val="10"/>
      <name val="Times New Roman"/>
      <family val="1"/>
    </font>
    <font>
      <b/>
      <u val="single"/>
      <sz val="10"/>
      <color indexed="10"/>
      <name val="Times New Roman"/>
      <family val="1"/>
    </font>
    <font>
      <i/>
      <sz val="10"/>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47">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0" fillId="0" borderId="0" xfId="0" applyFont="1" applyFill="1" applyAlignment="1">
      <alignment/>
    </xf>
    <xf numFmtId="0" fontId="50" fillId="0" borderId="0" xfId="0" applyFont="1" applyFill="1" applyAlignment="1">
      <alignment wrapText="1"/>
    </xf>
    <xf numFmtId="2" fontId="50" fillId="0" borderId="0" xfId="0" applyNumberFormat="1" applyFont="1" applyFill="1" applyAlignment="1">
      <alignment/>
    </xf>
    <xf numFmtId="0" fontId="50"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0"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2" fontId="5" fillId="0" borderId="10"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2" fontId="52" fillId="32" borderId="10"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6" fillId="0" borderId="15" xfId="0" applyFont="1" applyFill="1" applyBorder="1" applyAlignment="1">
      <alignment horizontal="left" vertical="top"/>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124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6967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124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view="pageBreakPreview" zoomScale="57" zoomScaleNormal="60" zoomScaleSheetLayoutView="57" workbookViewId="0" topLeftCell="A1">
      <selection activeCell="Q24" sqref="Q2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46" t="s">
        <v>93</v>
      </c>
      <c r="G2" s="21"/>
    </row>
    <row r="3" spans="2:7" ht="38.25">
      <c r="B3" s="2" t="s">
        <v>64</v>
      </c>
      <c r="C3" s="13"/>
      <c r="F3" s="46"/>
      <c r="G3" s="21"/>
    </row>
    <row r="4" spans="2:7" ht="72" customHeight="1">
      <c r="B4" s="2" t="s">
        <v>92</v>
      </c>
      <c r="C4" s="13"/>
      <c r="F4" s="46"/>
      <c r="G4" s="21"/>
    </row>
    <row r="5" spans="1:7" ht="12.75">
      <c r="A5" s="38" t="s">
        <v>4</v>
      </c>
      <c r="B5" s="38"/>
      <c r="C5" s="38"/>
      <c r="D5" s="38"/>
      <c r="E5" s="38"/>
      <c r="F5" s="38"/>
      <c r="G5" s="38"/>
    </row>
    <row r="6" spans="1:7" ht="12.75">
      <c r="A6" s="37" t="s">
        <v>18</v>
      </c>
      <c r="B6" s="37"/>
      <c r="C6" s="37"/>
      <c r="D6" s="37"/>
      <c r="E6" s="37"/>
      <c r="F6" s="37"/>
      <c r="G6" s="37"/>
    </row>
    <row r="7" spans="1:7" ht="12.75">
      <c r="A7" s="44" t="str">
        <f>B3</f>
        <v>"Комплексный центр социального обслуживания населения" Нелидовского городского округа</v>
      </c>
      <c r="B7" s="45"/>
      <c r="C7" s="45"/>
      <c r="D7" s="45"/>
      <c r="E7" s="45"/>
      <c r="F7" s="45"/>
      <c r="G7" s="45"/>
    </row>
    <row r="8" spans="1:7" ht="12.75">
      <c r="A8" s="38" t="s">
        <v>2</v>
      </c>
      <c r="B8" s="38"/>
      <c r="C8" s="38"/>
      <c r="D8" s="38"/>
      <c r="E8" s="38"/>
      <c r="F8" s="38"/>
      <c r="G8" s="38"/>
    </row>
    <row r="9" spans="1:7" ht="12.75">
      <c r="A9" s="38"/>
      <c r="B9" s="38"/>
      <c r="C9" s="38"/>
      <c r="D9" s="38"/>
      <c r="E9" s="38"/>
      <c r="F9" s="38"/>
      <c r="G9" s="38"/>
    </row>
    <row r="10" spans="1:8" ht="12.75">
      <c r="A10" s="38" t="s">
        <v>91</v>
      </c>
      <c r="B10" s="38"/>
      <c r="C10" s="38"/>
      <c r="D10" s="38"/>
      <c r="E10" s="38"/>
      <c r="F10" s="38"/>
      <c r="G10" s="38"/>
      <c r="H10" s="10"/>
    </row>
    <row r="11" spans="1:7" ht="12.75">
      <c r="A11" s="38"/>
      <c r="B11" s="38"/>
      <c r="C11" s="38"/>
      <c r="D11" s="38"/>
      <c r="E11" s="38"/>
      <c r="F11" s="38"/>
      <c r="G11" s="38"/>
    </row>
    <row r="12" spans="1:7" ht="11.25" customHeight="1">
      <c r="A12" s="38"/>
      <c r="B12" s="38"/>
      <c r="C12" s="38"/>
      <c r="D12" s="38"/>
      <c r="E12" s="38"/>
      <c r="F12" s="38"/>
      <c r="G12" s="38"/>
    </row>
    <row r="13" spans="1:7" ht="12.75">
      <c r="A13" s="38" t="s">
        <v>5</v>
      </c>
      <c r="B13" s="38"/>
      <c r="C13" s="38"/>
      <c r="D13" s="38"/>
      <c r="E13" s="38"/>
      <c r="F13" s="38"/>
      <c r="G13" s="38"/>
    </row>
    <row r="14" spans="1:7" ht="12.75">
      <c r="A14" s="38" t="s">
        <v>1</v>
      </c>
      <c r="B14" s="38"/>
      <c r="C14" s="38"/>
      <c r="D14" s="38"/>
      <c r="E14" s="38"/>
      <c r="F14" s="38"/>
      <c r="G14" s="38"/>
    </row>
    <row r="15" spans="2:6" ht="12.75">
      <c r="B15" s="40"/>
      <c r="C15" s="40"/>
      <c r="D15" s="40"/>
      <c r="E15" s="40"/>
      <c r="F15" s="14"/>
    </row>
    <row r="16" spans="1:7" ht="14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23310000</v>
      </c>
      <c r="C18" s="5">
        <v>2830603.24</v>
      </c>
      <c r="D18" s="5">
        <v>206932</v>
      </c>
      <c r="E18" s="5">
        <v>23676592.93</v>
      </c>
      <c r="F18" s="5">
        <f>E18/(B18+C18+D18)</f>
        <v>0.8986264830592176</v>
      </c>
      <c r="G18" s="5"/>
    </row>
    <row r="19" spans="1:7" ht="12.75">
      <c r="A19" s="6"/>
      <c r="B19" s="6"/>
      <c r="C19" s="6"/>
      <c r="D19" s="6"/>
      <c r="E19" s="6"/>
      <c r="F19" s="6"/>
      <c r="G19" s="6"/>
    </row>
    <row r="20" spans="1:7" ht="12.75">
      <c r="A20" s="38" t="s">
        <v>6</v>
      </c>
      <c r="B20" s="38"/>
      <c r="C20" s="38"/>
      <c r="D20" s="38"/>
      <c r="E20" s="38"/>
      <c r="F20" s="38"/>
      <c r="G20" s="38"/>
    </row>
    <row r="21" spans="1:7" ht="12.75">
      <c r="A21" s="38" t="s">
        <v>7</v>
      </c>
      <c r="B21" s="38"/>
      <c r="C21" s="38"/>
      <c r="D21" s="38"/>
      <c r="E21" s="38"/>
      <c r="F21" s="38"/>
      <c r="G21" s="38"/>
    </row>
    <row r="22" spans="6:11" ht="14.25" customHeight="1">
      <c r="F22" s="16"/>
      <c r="G22" s="14"/>
      <c r="H22" s="17"/>
      <c r="I22" s="14"/>
      <c r="J22" s="14"/>
      <c r="K22" s="14"/>
    </row>
    <row r="23" spans="1:12" ht="114.75" customHeight="1">
      <c r="A23" s="39" t="s">
        <v>0</v>
      </c>
      <c r="B23" s="35" t="s">
        <v>26</v>
      </c>
      <c r="C23" s="35" t="s">
        <v>27</v>
      </c>
      <c r="D23" s="35" t="s">
        <v>28</v>
      </c>
      <c r="E23" s="35" t="s">
        <v>29</v>
      </c>
      <c r="F23" s="35" t="s">
        <v>8</v>
      </c>
      <c r="G23" s="35" t="s">
        <v>9</v>
      </c>
      <c r="H23" s="35" t="s">
        <v>43</v>
      </c>
      <c r="I23" s="35" t="s">
        <v>30</v>
      </c>
      <c r="J23" s="35" t="s">
        <v>19</v>
      </c>
      <c r="K23" s="35" t="s">
        <v>31</v>
      </c>
      <c r="L23" s="35" t="s">
        <v>10</v>
      </c>
    </row>
    <row r="24" spans="1:12" ht="97.5" customHeight="1">
      <c r="A24" s="39"/>
      <c r="B24" s="36"/>
      <c r="C24" s="36"/>
      <c r="D24" s="36"/>
      <c r="E24" s="36"/>
      <c r="F24" s="36"/>
      <c r="G24" s="36"/>
      <c r="H24" s="36"/>
      <c r="I24" s="36"/>
      <c r="J24" s="36"/>
      <c r="K24" s="36"/>
      <c r="L24" s="36"/>
    </row>
    <row r="25" spans="1:12" ht="12.75">
      <c r="A25" s="3">
        <v>1</v>
      </c>
      <c r="B25" s="3">
        <v>2</v>
      </c>
      <c r="C25" s="3">
        <v>3</v>
      </c>
      <c r="D25" s="3">
        <v>4</v>
      </c>
      <c r="E25" s="3">
        <v>5</v>
      </c>
      <c r="F25" s="3">
        <v>6</v>
      </c>
      <c r="G25" s="3">
        <v>7</v>
      </c>
      <c r="H25" s="7">
        <v>8</v>
      </c>
      <c r="I25" s="3">
        <v>9</v>
      </c>
      <c r="J25" s="3">
        <v>10</v>
      </c>
      <c r="K25" s="3">
        <v>11</v>
      </c>
      <c r="L25" s="3">
        <v>12</v>
      </c>
    </row>
    <row r="26" spans="1:12" ht="165.75">
      <c r="A26" s="3">
        <v>1</v>
      </c>
      <c r="B26" s="24" t="s">
        <v>57</v>
      </c>
      <c r="C26" s="25" t="s">
        <v>58</v>
      </c>
      <c r="D26" s="26" t="s">
        <v>20</v>
      </c>
      <c r="E26" s="5" t="s">
        <v>32</v>
      </c>
      <c r="F26" s="27">
        <v>20</v>
      </c>
      <c r="G26" s="3">
        <v>19</v>
      </c>
      <c r="H26" s="22">
        <f aca="true" t="shared" si="0" ref="H26:H46">ROUND(G26/F26,2)</f>
        <v>0.95</v>
      </c>
      <c r="I26" s="5">
        <v>6695454.6</v>
      </c>
      <c r="J26" s="28">
        <f>I26/SUM($I$26:$I$50)</f>
        <v>0.24434106391697594</v>
      </c>
      <c r="K26" s="41">
        <f>SUM(H26*J26,H27*J27,H28*J28,H29*J29,H30*J30,H31*J31,H32*J32,H33*J33,H34*J34,H35*J35,H36*J36,H37*J37,H38*J38,H39*J39,H40*J40,H41*J41,H42*J42,H43*J43,H44*J44,H45*J45,H46*J46,H47*J47,H48*J48,H49*J49,H50*J50)</f>
        <v>0.8526872860852327</v>
      </c>
      <c r="L26" s="29"/>
    </row>
    <row r="27" spans="1:12" ht="63.75">
      <c r="A27" s="3">
        <v>2</v>
      </c>
      <c r="B27" s="23" t="s">
        <v>33</v>
      </c>
      <c r="C27" s="18" t="s">
        <v>65</v>
      </c>
      <c r="D27" s="5" t="s">
        <v>20</v>
      </c>
      <c r="E27" s="5" t="s">
        <v>32</v>
      </c>
      <c r="F27" s="27">
        <v>118</v>
      </c>
      <c r="G27" s="18">
        <v>93</v>
      </c>
      <c r="H27" s="22">
        <f t="shared" si="0"/>
        <v>0.79</v>
      </c>
      <c r="I27" s="5">
        <v>4801302</v>
      </c>
      <c r="J27" s="28">
        <f aca="true" t="shared" si="1" ref="J27:J50">I27/SUM($I$26:$I$50)</f>
        <v>0.17521666697085878</v>
      </c>
      <c r="K27" s="42"/>
      <c r="L27" s="29"/>
    </row>
    <row r="28" spans="1:12" ht="63.75">
      <c r="A28" s="3">
        <v>3</v>
      </c>
      <c r="B28" s="23" t="s">
        <v>34</v>
      </c>
      <c r="C28" s="18" t="s">
        <v>66</v>
      </c>
      <c r="D28" s="5" t="s">
        <v>20</v>
      </c>
      <c r="E28" s="5" t="s">
        <v>32</v>
      </c>
      <c r="F28" s="27">
        <v>118</v>
      </c>
      <c r="G28" s="18">
        <v>93</v>
      </c>
      <c r="H28" s="22">
        <f t="shared" si="0"/>
        <v>0.79</v>
      </c>
      <c r="I28" s="5">
        <v>5051033.659999999</v>
      </c>
      <c r="J28" s="28">
        <f t="shared" si="1"/>
        <v>0.18433026763632404</v>
      </c>
      <c r="K28" s="42"/>
      <c r="L28" s="29"/>
    </row>
    <row r="29" spans="1:12" ht="63.75">
      <c r="A29" s="3">
        <v>4</v>
      </c>
      <c r="B29" s="23" t="s">
        <v>35</v>
      </c>
      <c r="C29" s="18" t="s">
        <v>67</v>
      </c>
      <c r="D29" s="5" t="s">
        <v>20</v>
      </c>
      <c r="E29" s="5" t="s">
        <v>32</v>
      </c>
      <c r="F29" s="27">
        <v>1</v>
      </c>
      <c r="G29" s="18">
        <v>1</v>
      </c>
      <c r="H29" s="22">
        <f t="shared" si="0"/>
        <v>1</v>
      </c>
      <c r="I29" s="5">
        <v>41484.770000000004</v>
      </c>
      <c r="J29" s="28">
        <f t="shared" si="1"/>
        <v>0.0015139274991351668</v>
      </c>
      <c r="K29" s="42"/>
      <c r="L29" s="29"/>
    </row>
    <row r="30" spans="1:12" ht="63.75">
      <c r="A30" s="3">
        <v>5</v>
      </c>
      <c r="B30" s="23" t="s">
        <v>46</v>
      </c>
      <c r="C30" s="18" t="s">
        <v>68</v>
      </c>
      <c r="D30" s="5" t="s">
        <v>20</v>
      </c>
      <c r="E30" s="5" t="s">
        <v>32</v>
      </c>
      <c r="F30" s="27">
        <v>2</v>
      </c>
      <c r="G30" s="18">
        <v>1</v>
      </c>
      <c r="H30" s="22">
        <f t="shared" si="0"/>
        <v>0.5</v>
      </c>
      <c r="I30" s="5">
        <v>85412.79999999999</v>
      </c>
      <c r="J30" s="28">
        <f t="shared" si="1"/>
        <v>0.003117018286424925</v>
      </c>
      <c r="K30" s="42"/>
      <c r="L30" s="29"/>
    </row>
    <row r="31" spans="1:12" ht="63.75">
      <c r="A31" s="3">
        <v>6</v>
      </c>
      <c r="B31" s="30" t="s">
        <v>47</v>
      </c>
      <c r="C31" s="18" t="s">
        <v>69</v>
      </c>
      <c r="D31" s="5" t="s">
        <v>20</v>
      </c>
      <c r="E31" s="5" t="s">
        <v>32</v>
      </c>
      <c r="F31" s="27">
        <v>31</v>
      </c>
      <c r="G31" s="18">
        <v>19</v>
      </c>
      <c r="H31" s="22">
        <f t="shared" si="0"/>
        <v>0.61</v>
      </c>
      <c r="I31" s="5">
        <v>1326886.1800000002</v>
      </c>
      <c r="J31" s="28">
        <f t="shared" si="1"/>
        <v>0.04842281820833078</v>
      </c>
      <c r="K31" s="42"/>
      <c r="L31" s="29"/>
    </row>
    <row r="32" spans="1:12" ht="89.25">
      <c r="A32" s="3">
        <v>7</v>
      </c>
      <c r="B32" s="30" t="s">
        <v>48</v>
      </c>
      <c r="C32" s="18" t="s">
        <v>70</v>
      </c>
      <c r="D32" s="5" t="s">
        <v>20</v>
      </c>
      <c r="E32" s="5" t="s">
        <v>32</v>
      </c>
      <c r="F32" s="27">
        <v>5</v>
      </c>
      <c r="G32" s="18">
        <v>4</v>
      </c>
      <c r="H32" s="22">
        <f t="shared" si="0"/>
        <v>0.8</v>
      </c>
      <c r="I32" s="5">
        <v>213532.35</v>
      </c>
      <c r="J32" s="28">
        <f t="shared" si="1"/>
        <v>0.0077925584888130055</v>
      </c>
      <c r="K32" s="42"/>
      <c r="L32" s="29"/>
    </row>
    <row r="33" spans="1:12" ht="63.75">
      <c r="A33" s="3">
        <v>8</v>
      </c>
      <c r="B33" s="23" t="s">
        <v>36</v>
      </c>
      <c r="C33" s="18" t="s">
        <v>71</v>
      </c>
      <c r="D33" s="5" t="s">
        <v>20</v>
      </c>
      <c r="E33" s="5" t="s">
        <v>32</v>
      </c>
      <c r="F33" s="27">
        <v>2800</v>
      </c>
      <c r="G33" s="18">
        <v>2450</v>
      </c>
      <c r="H33" s="22">
        <f t="shared" si="0"/>
        <v>0.88</v>
      </c>
      <c r="I33" s="5">
        <v>3289524</v>
      </c>
      <c r="J33" s="28">
        <f t="shared" si="1"/>
        <v>0.12004648555759402</v>
      </c>
      <c r="K33" s="42"/>
      <c r="L33" s="18"/>
    </row>
    <row r="34" spans="1:12" ht="63.75">
      <c r="A34" s="3">
        <v>9</v>
      </c>
      <c r="B34" s="23" t="s">
        <v>44</v>
      </c>
      <c r="C34" s="18" t="s">
        <v>72</v>
      </c>
      <c r="D34" s="5" t="s">
        <v>45</v>
      </c>
      <c r="E34" s="5" t="s">
        <v>32</v>
      </c>
      <c r="F34" s="27">
        <v>10</v>
      </c>
      <c r="G34" s="18">
        <v>8</v>
      </c>
      <c r="H34" s="22">
        <f t="shared" si="0"/>
        <v>0.8</v>
      </c>
      <c r="I34" s="5">
        <v>11748.3</v>
      </c>
      <c r="J34" s="28">
        <f t="shared" si="1"/>
        <v>0.0004287374484199786</v>
      </c>
      <c r="K34" s="42"/>
      <c r="L34" s="18"/>
    </row>
    <row r="35" spans="1:12" ht="51">
      <c r="A35" s="3">
        <v>10</v>
      </c>
      <c r="B35" s="23" t="s">
        <v>37</v>
      </c>
      <c r="C35" s="18" t="s">
        <v>73</v>
      </c>
      <c r="D35" s="18" t="s">
        <v>23</v>
      </c>
      <c r="E35" s="5" t="s">
        <v>32</v>
      </c>
      <c r="F35" s="27">
        <v>90</v>
      </c>
      <c r="G35" s="18">
        <v>69</v>
      </c>
      <c r="H35" s="22">
        <f t="shared" si="0"/>
        <v>0.77</v>
      </c>
      <c r="I35" s="5">
        <v>105734.7</v>
      </c>
      <c r="J35" s="28">
        <f t="shared" si="1"/>
        <v>0.0038586370357798078</v>
      </c>
      <c r="K35" s="42"/>
      <c r="L35" s="29"/>
    </row>
    <row r="36" spans="1:12" ht="51">
      <c r="A36" s="3">
        <v>11</v>
      </c>
      <c r="B36" s="23" t="s">
        <v>38</v>
      </c>
      <c r="C36" s="18" t="s">
        <v>59</v>
      </c>
      <c r="D36" s="5" t="s">
        <v>22</v>
      </c>
      <c r="E36" s="5" t="s">
        <v>32</v>
      </c>
      <c r="F36" s="27">
        <v>12</v>
      </c>
      <c r="G36" s="18">
        <v>10</v>
      </c>
      <c r="H36" s="22">
        <f t="shared" si="0"/>
        <v>0.83</v>
      </c>
      <c r="I36" s="5">
        <v>14097.96</v>
      </c>
      <c r="J36" s="28">
        <f t="shared" si="1"/>
        <v>0.0005144849381039743</v>
      </c>
      <c r="K36" s="42"/>
      <c r="L36" s="29"/>
    </row>
    <row r="37" spans="1:12" ht="51">
      <c r="A37" s="3">
        <v>12</v>
      </c>
      <c r="B37" s="23" t="s">
        <v>39</v>
      </c>
      <c r="C37" s="18" t="s">
        <v>74</v>
      </c>
      <c r="D37" s="5" t="s">
        <v>21</v>
      </c>
      <c r="E37" s="5" t="s">
        <v>32</v>
      </c>
      <c r="F37" s="27">
        <v>40</v>
      </c>
      <c r="G37" s="18">
        <v>30</v>
      </c>
      <c r="H37" s="22">
        <f t="shared" si="0"/>
        <v>0.75</v>
      </c>
      <c r="I37" s="5">
        <v>46993.2</v>
      </c>
      <c r="J37" s="28">
        <f t="shared" si="1"/>
        <v>0.0017149497936799144</v>
      </c>
      <c r="K37" s="42"/>
      <c r="L37" s="29"/>
    </row>
    <row r="38" spans="1:12" ht="99.75" customHeight="1">
      <c r="A38" s="3">
        <v>13</v>
      </c>
      <c r="B38" s="23" t="s">
        <v>40</v>
      </c>
      <c r="C38" s="18" t="s">
        <v>60</v>
      </c>
      <c r="D38" s="5" t="s">
        <v>20</v>
      </c>
      <c r="E38" s="5" t="s">
        <v>32</v>
      </c>
      <c r="F38" s="27">
        <v>32</v>
      </c>
      <c r="G38" s="18">
        <v>33</v>
      </c>
      <c r="H38" s="22">
        <f t="shared" si="0"/>
        <v>1.03</v>
      </c>
      <c r="I38" s="5">
        <v>1406025.28</v>
      </c>
      <c r="J38" s="28">
        <f t="shared" si="1"/>
        <v>0.05131088676329222</v>
      </c>
      <c r="K38" s="42"/>
      <c r="L38" s="29"/>
    </row>
    <row r="39" spans="1:12" ht="63.75">
      <c r="A39" s="3">
        <v>14</v>
      </c>
      <c r="B39" s="23" t="s">
        <v>41</v>
      </c>
      <c r="C39" s="18" t="s">
        <v>61</v>
      </c>
      <c r="D39" s="5" t="s">
        <v>20</v>
      </c>
      <c r="E39" s="5" t="s">
        <v>32</v>
      </c>
      <c r="F39" s="27">
        <v>32</v>
      </c>
      <c r="G39" s="18">
        <v>33</v>
      </c>
      <c r="H39" s="22">
        <f t="shared" si="0"/>
        <v>1.03</v>
      </c>
      <c r="I39" s="5">
        <v>1375293.44</v>
      </c>
      <c r="J39" s="28">
        <f t="shared" si="1"/>
        <v>0.05018937210441808</v>
      </c>
      <c r="K39" s="42"/>
      <c r="L39" s="29"/>
    </row>
    <row r="40" spans="1:12" ht="95.25" customHeight="1">
      <c r="A40" s="3">
        <v>15</v>
      </c>
      <c r="B40" s="23" t="s">
        <v>42</v>
      </c>
      <c r="C40" s="18" t="s">
        <v>75</v>
      </c>
      <c r="D40" s="5" t="s">
        <v>20</v>
      </c>
      <c r="E40" s="5" t="s">
        <v>32</v>
      </c>
      <c r="F40" s="27">
        <v>10</v>
      </c>
      <c r="G40" s="18">
        <v>8</v>
      </c>
      <c r="H40" s="22">
        <f t="shared" si="0"/>
        <v>0.8</v>
      </c>
      <c r="I40" s="5">
        <v>429779.10000000003</v>
      </c>
      <c r="J40" s="28">
        <f t="shared" si="1"/>
        <v>0.015684175133273314</v>
      </c>
      <c r="K40" s="42"/>
      <c r="L40" s="29"/>
    </row>
    <row r="41" spans="1:12" ht="63.75">
      <c r="A41" s="3">
        <v>16</v>
      </c>
      <c r="B41" s="23" t="s">
        <v>49</v>
      </c>
      <c r="C41" s="18" t="s">
        <v>76</v>
      </c>
      <c r="D41" s="5" t="s">
        <v>20</v>
      </c>
      <c r="E41" s="5" t="s">
        <v>32</v>
      </c>
      <c r="F41" s="27">
        <v>2</v>
      </c>
      <c r="G41" s="18">
        <v>1</v>
      </c>
      <c r="H41" s="22">
        <f t="shared" si="0"/>
        <v>0.5</v>
      </c>
      <c r="I41" s="5">
        <v>85955.76</v>
      </c>
      <c r="J41" s="28">
        <f t="shared" si="1"/>
        <v>0.003136832837040258</v>
      </c>
      <c r="K41" s="42"/>
      <c r="L41" s="29"/>
    </row>
    <row r="42" spans="1:12" ht="63.75">
      <c r="A42" s="3">
        <v>17</v>
      </c>
      <c r="B42" s="23" t="s">
        <v>50</v>
      </c>
      <c r="C42" s="18" t="s">
        <v>77</v>
      </c>
      <c r="D42" s="5" t="s">
        <v>20</v>
      </c>
      <c r="E42" s="5" t="s">
        <v>32</v>
      </c>
      <c r="F42" s="27">
        <v>9</v>
      </c>
      <c r="G42" s="18">
        <v>7</v>
      </c>
      <c r="H42" s="22">
        <f t="shared" si="0"/>
        <v>0.78</v>
      </c>
      <c r="I42" s="5">
        <v>386801.37</v>
      </c>
      <c r="J42" s="28">
        <f t="shared" si="1"/>
        <v>0.014115764188789192</v>
      </c>
      <c r="K42" s="42"/>
      <c r="L42" s="29"/>
    </row>
    <row r="43" spans="1:12" ht="89.25">
      <c r="A43" s="3">
        <v>18</v>
      </c>
      <c r="B43" s="23" t="s">
        <v>51</v>
      </c>
      <c r="C43" s="18" t="s">
        <v>78</v>
      </c>
      <c r="D43" s="5" t="s">
        <v>20</v>
      </c>
      <c r="E43" s="5" t="s">
        <v>32</v>
      </c>
      <c r="F43" s="27">
        <v>5</v>
      </c>
      <c r="G43" s="18">
        <v>4</v>
      </c>
      <c r="H43" s="22">
        <f t="shared" si="0"/>
        <v>0.8</v>
      </c>
      <c r="I43" s="5">
        <v>214889.75</v>
      </c>
      <c r="J43" s="28">
        <f t="shared" si="1"/>
        <v>0.007842094865351337</v>
      </c>
      <c r="K43" s="42"/>
      <c r="L43" s="29"/>
    </row>
    <row r="44" spans="1:12" ht="344.25">
      <c r="A44" s="3">
        <v>19</v>
      </c>
      <c r="B44" s="23" t="s">
        <v>52</v>
      </c>
      <c r="C44" s="18" t="s">
        <v>55</v>
      </c>
      <c r="D44" s="5" t="s">
        <v>25</v>
      </c>
      <c r="E44" s="5" t="s">
        <v>32</v>
      </c>
      <c r="F44" s="27">
        <v>40</v>
      </c>
      <c r="G44" s="18">
        <v>30</v>
      </c>
      <c r="H44" s="22">
        <f t="shared" si="0"/>
        <v>0.75</v>
      </c>
      <c r="I44" s="31">
        <v>583946.4</v>
      </c>
      <c r="J44" s="28">
        <f t="shared" si="1"/>
        <v>0.021310290812290477</v>
      </c>
      <c r="K44" s="42"/>
      <c r="L44" s="29"/>
    </row>
    <row r="45" spans="1:12" ht="331.5">
      <c r="A45" s="3">
        <v>20</v>
      </c>
      <c r="B45" s="23" t="s">
        <v>63</v>
      </c>
      <c r="C45" s="18" t="s">
        <v>56</v>
      </c>
      <c r="D45" s="5" t="s">
        <v>25</v>
      </c>
      <c r="E45" s="5" t="s">
        <v>32</v>
      </c>
      <c r="F45" s="27">
        <v>20</v>
      </c>
      <c r="G45" s="18">
        <v>19</v>
      </c>
      <c r="H45" s="22">
        <f t="shared" si="0"/>
        <v>0.95</v>
      </c>
      <c r="I45" s="31">
        <v>291718.60000000003</v>
      </c>
      <c r="J45" s="28">
        <f t="shared" si="1"/>
        <v>0.01064585414235663</v>
      </c>
      <c r="K45" s="42"/>
      <c r="L45" s="29"/>
    </row>
    <row r="46" spans="1:12" ht="344.25">
      <c r="A46" s="3">
        <v>21</v>
      </c>
      <c r="B46" s="23" t="s">
        <v>53</v>
      </c>
      <c r="C46" s="18" t="s">
        <v>62</v>
      </c>
      <c r="D46" s="5" t="s">
        <v>25</v>
      </c>
      <c r="E46" s="5" t="s">
        <v>32</v>
      </c>
      <c r="F46" s="27">
        <v>60</v>
      </c>
      <c r="G46" s="18">
        <v>43</v>
      </c>
      <c r="H46" s="22">
        <f t="shared" si="0"/>
        <v>0.72</v>
      </c>
      <c r="I46" s="31">
        <v>875155.7999999999</v>
      </c>
      <c r="J46" s="28">
        <f t="shared" si="1"/>
        <v>0.03193756242706988</v>
      </c>
      <c r="K46" s="42"/>
      <c r="L46" s="29"/>
    </row>
    <row r="47" spans="1:12" ht="51">
      <c r="A47" s="3">
        <v>22</v>
      </c>
      <c r="B47" s="23" t="s">
        <v>79</v>
      </c>
      <c r="C47" s="18" t="s">
        <v>80</v>
      </c>
      <c r="D47" s="5" t="s">
        <v>81</v>
      </c>
      <c r="E47" s="31" t="s">
        <v>32</v>
      </c>
      <c r="F47" s="27">
        <v>20</v>
      </c>
      <c r="G47" s="18">
        <v>15</v>
      </c>
      <c r="H47" s="22">
        <f>ROUND(G47/F47,2)</f>
        <v>0.75</v>
      </c>
      <c r="I47" s="5">
        <v>23496.6</v>
      </c>
      <c r="J47" s="28">
        <f t="shared" si="1"/>
        <v>0.0008574748968399572</v>
      </c>
      <c r="K47" s="42"/>
      <c r="L47" s="34"/>
    </row>
    <row r="48" spans="1:12" ht="51">
      <c r="A48" s="3">
        <v>23</v>
      </c>
      <c r="B48" s="23" t="s">
        <v>82</v>
      </c>
      <c r="C48" s="18" t="s">
        <v>83</v>
      </c>
      <c r="D48" s="5" t="s">
        <v>84</v>
      </c>
      <c r="E48" s="31" t="s">
        <v>32</v>
      </c>
      <c r="F48" s="27">
        <v>19</v>
      </c>
      <c r="G48" s="18">
        <v>14</v>
      </c>
      <c r="H48" s="22">
        <f>ROUND(G48/F48,2)</f>
        <v>0.74</v>
      </c>
      <c r="I48" s="31">
        <v>22321.769999999997</v>
      </c>
      <c r="J48" s="28">
        <f t="shared" si="1"/>
        <v>0.0008146011519979593</v>
      </c>
      <c r="K48" s="42"/>
      <c r="L48" s="29"/>
    </row>
    <row r="49" spans="1:12" ht="63.75">
      <c r="A49" s="3">
        <v>24</v>
      </c>
      <c r="B49" s="23" t="s">
        <v>85</v>
      </c>
      <c r="C49" s="18" t="s">
        <v>86</v>
      </c>
      <c r="D49" s="5" t="s">
        <v>87</v>
      </c>
      <c r="E49" s="31" t="s">
        <v>32</v>
      </c>
      <c r="F49" s="27">
        <v>2</v>
      </c>
      <c r="G49" s="18">
        <v>2</v>
      </c>
      <c r="H49" s="22">
        <f>ROUND(G49/F49,2)</f>
        <v>1</v>
      </c>
      <c r="I49" s="31">
        <v>2349.66</v>
      </c>
      <c r="J49" s="28">
        <f t="shared" si="1"/>
        <v>8.574748968399572E-05</v>
      </c>
      <c r="K49" s="42"/>
      <c r="L49" s="29"/>
    </row>
    <row r="50" spans="1:12" ht="51">
      <c r="A50" s="3">
        <v>25</v>
      </c>
      <c r="B50" s="23" t="s">
        <v>88</v>
      </c>
      <c r="C50" s="18" t="s">
        <v>90</v>
      </c>
      <c r="D50" s="5" t="s">
        <v>89</v>
      </c>
      <c r="E50" s="31" t="s">
        <v>32</v>
      </c>
      <c r="F50" s="27">
        <v>18</v>
      </c>
      <c r="G50" s="18">
        <v>15</v>
      </c>
      <c r="H50" s="22">
        <f>ROUND(G50/F50,2)</f>
        <v>0.83</v>
      </c>
      <c r="I50" s="31">
        <v>21146.94</v>
      </c>
      <c r="J50" s="28">
        <f t="shared" si="1"/>
        <v>0.0007717274071559616</v>
      </c>
      <c r="K50" s="43"/>
      <c r="L50" s="29"/>
    </row>
    <row r="51" spans="1:12" ht="12.75">
      <c r="A51" s="3"/>
      <c r="B51" s="8"/>
      <c r="C51" s="8"/>
      <c r="D51" s="3"/>
      <c r="E51" s="8"/>
      <c r="F51" s="32">
        <f>SUM(F26:F50)</f>
        <v>3516</v>
      </c>
      <c r="G51" s="33">
        <f>SUM(G27:G50)</f>
        <v>3002</v>
      </c>
      <c r="H51" s="33">
        <f>SUM(H27:H50)</f>
        <v>19.199999999999996</v>
      </c>
      <c r="I51" s="33">
        <f>SUM(I26:I50)</f>
        <v>27402084.99000001</v>
      </c>
      <c r="J51" s="33">
        <f>SUM(J26:J50)</f>
        <v>0.9999999999999999</v>
      </c>
      <c r="K51" s="9"/>
      <c r="L51" s="9"/>
    </row>
    <row r="52" spans="2:7" ht="12.75">
      <c r="B52" s="23"/>
      <c r="F52" s="19"/>
      <c r="G52" s="19">
        <f>SUM(G33:G37,G47:G50)</f>
        <v>2613</v>
      </c>
    </row>
  </sheetData>
  <sheetProtection/>
  <mergeCells count="27">
    <mergeCell ref="C23:C24"/>
    <mergeCell ref="B15:E15"/>
    <mergeCell ref="K26:K50"/>
    <mergeCell ref="A5:G5"/>
    <mergeCell ref="A7:G7"/>
    <mergeCell ref="A8:G8"/>
    <mergeCell ref="A9:G9"/>
    <mergeCell ref="A12:G12"/>
    <mergeCell ref="E23:E24"/>
    <mergeCell ref="G23:G24"/>
    <mergeCell ref="A20:G20"/>
    <mergeCell ref="D23:D24"/>
    <mergeCell ref="F2:F4"/>
    <mergeCell ref="A6:G6"/>
    <mergeCell ref="A21:G21"/>
    <mergeCell ref="A10:G10"/>
    <mergeCell ref="A11:G11"/>
    <mergeCell ref="A23:A24"/>
    <mergeCell ref="B23:B24"/>
    <mergeCell ref="A13:G13"/>
    <mergeCell ref="A14:G14"/>
    <mergeCell ref="F23:F24"/>
    <mergeCell ref="H23:H24"/>
    <mergeCell ref="L23:L24"/>
    <mergeCell ref="K23:K24"/>
    <mergeCell ref="I23:I24"/>
    <mergeCell ref="J23:J24"/>
  </mergeCells>
  <printOptions/>
  <pageMargins left="0.07874015748031496" right="0.11811023622047245" top="0.2755905511811024" bottom="0.2362204724409449" header="0.31496062992125984" footer="0.31496062992125984"/>
  <pageSetup horizontalDpi="600" verticalDpi="600" orientation="landscape" paperSize="9" scale="29" r:id="rId2"/>
  <headerFooter>
    <oddFooter>&amp;R&amp;P</oddFooter>
  </headerFooter>
  <rowBreaks count="1" manualBreakCount="1">
    <brk id="4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2023-10-26T11:51:17Z</dcterms:modified>
  <cp:category/>
  <cp:version/>
  <cp:contentType/>
  <cp:contentStatus/>
</cp:coreProperties>
</file>